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<sst xmlns="http://schemas.openxmlformats.org/spreadsheetml/2006/main" count="254" uniqueCount="104">
  <si>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</si>
  <si>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</si>
  <si>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</si>
  <si>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</si>
  <si>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</si>
  <si>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</si>
  <si>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</si>
  <si>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</si>
  <si>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</si>
  <si>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</si>
  <si>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</si>
  <si>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</si>
  <si>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</si>
  <si>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</si>
  <si>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</si>
  <si>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</si>
  <si>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</si>
  <si>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</si>
  <si>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</si>
  <si>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</si>
  <si>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</si>
  <si>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</si>
  <si>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</si>
  <si>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</si>
  <si>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</si>
  <si>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</si>
  <si>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</si>
  <si>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</si>
  <si>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</si>
  <si>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</si>
  <si>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</si>
  <si>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</si>
  <si>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</si>
  <si>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</si>
  <si>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</si>
  <si>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</si>
  <si>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</si>
  <si>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</si>
  <si>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</si>
  <si>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</si>
  <si>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</si>
  <si>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</si>
  <si>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</si>
  <si>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</si>
  <si>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</si>
  <si>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</si>
  <si>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</si>
  <si>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</si>
  <si>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</si>
  <si>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</si>
  <si>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</si>
  <si>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</si>
  <si>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</si>
  <si>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</si>
  <si>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</si>
  <si>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</si>
  <si>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</si>
  <si>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</si>
  <si>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</si>
  <si>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</si>
  <si>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</si>
  <si>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</si>
  <si>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</si>
  <si>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</si>
  <si>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</si>
  <si>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</si>
  <si>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</si>
  <si>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</si>
  <si>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</si>
  <si>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</si>
  <si>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</si>
  <si>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</si>
  <si>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</si>
  <si>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</si>
  <si>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</si>
  <si>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</si>
  <si>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</si>
  <si>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</si>
  <si>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</si>
  <si>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</si>
  <si>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</si>
  <si>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</si>
  <si>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</si>
  <si>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</si>
  <si>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</si>
  <si>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</si>
  <si>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</si>
  <si>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</si>
  <si>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</si>
  <si>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</si>
  <si>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</si>
  <si>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</si>
  <si>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</si>
  <si>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</si>
  <si>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</si>
  <si>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</si>
  <si>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</si>
  <si>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</si>
  <si>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</si>
  <si>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</si>
  <si>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15.06.2017</t>
  </si>
  <si>
    <r>
      <t xml:space="preserve">станом на 15.06.2017р.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</si>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</sst>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4.35"/>
      <color indexed="8"/>
      <name val="Times New Roman"/>
      <family val="1"/>
    </font>
    <font>
      <sz val="4.1"/>
      <color indexed="8"/>
      <name val="Times New Roman"/>
      <family val="1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0"/>
        <c:lblOffset val="100"/>
        <c:tickLblSkip val="1"/>
        <c:noMultiLvlLbl val="0"/>
      </c:catAx>
      <c:valAx>
        <c:axId val="386620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0"/>
        <c:lblOffset val="100"/>
        <c:tickLblSkip val="1"/>
        <c:noMultiLvlLbl val="0"/>
      </c:catAx>
      <c:valAx>
        <c:axId val="446143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0"/>
        <c:lblOffset val="100"/>
        <c:tickLblSkip val="1"/>
        <c:noMultiLvlLbl val="0"/>
      </c:catAx>
      <c:valAx>
        <c:axId val="569923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0"/>
        <c:lblOffset val="100"/>
        <c:tickLblSkip val="1"/>
        <c:noMultiLvlLbl val="0"/>
      </c:catAx>
      <c:valAx>
        <c:axId val="529755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0"/>
        <c:lblOffset val="100"/>
        <c:tickLblSkip val="1"/>
        <c:noMultiLvlLbl val="0"/>
      </c:catAx>
      <c:valAx>
        <c:axId val="631638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730316"/>
        <c:axId val="20463981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0316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573 869,5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- 67 890,7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- 64 929,8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89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f>'[2]квітень'!$D$97</f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92</v>
      </c>
      <c r="S1" s="120"/>
      <c r="T1" s="120"/>
      <c r="U1" s="120"/>
      <c r="V1" s="120"/>
      <c r="W1" s="121"/>
    </row>
    <row r="2" spans="1:23" ht="15" thickBot="1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95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0">
        <v>0</v>
      </c>
      <c r="V4" s="131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4">
        <v>1</v>
      </c>
      <c r="V7" s="135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2">
        <v>0</v>
      </c>
      <c r="V9" s="133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2">
        <v>0</v>
      </c>
      <c r="V10" s="133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2">
        <v>0</v>
      </c>
      <c r="V11" s="133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2">
        <v>0</v>
      </c>
      <c r="V12" s="133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2">
        <v>0</v>
      </c>
      <c r="V14" s="133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2">
        <v>0</v>
      </c>
      <c r="V17" s="133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2">
        <v>0</v>
      </c>
      <c r="V20" s="133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2">
        <v>0</v>
      </c>
      <c r="V22" s="133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2">
        <v>0</v>
      </c>
      <c r="V23" s="133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38">
        <f>SUM(U4:U23)</f>
        <v>1</v>
      </c>
      <c r="V24" s="139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42887</v>
      </c>
      <c r="S29" s="144">
        <f>'[2]травень'!$D$97</f>
        <v>1135.71022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42887</v>
      </c>
      <c r="S39" s="143">
        <v>59637.061719999954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98</v>
      </c>
      <c r="S1" s="120"/>
      <c r="T1" s="120"/>
      <c r="U1" s="120"/>
      <c r="V1" s="120"/>
      <c r="W1" s="121"/>
    </row>
    <row r="2" spans="1:23" ht="15" thickBot="1">
      <c r="A2" s="122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101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AVERAGE(N4:N12)</f>
        <v>4600.146666666667</v>
      </c>
      <c r="R4" s="71">
        <v>11.2</v>
      </c>
      <c r="S4" s="72">
        <v>0</v>
      </c>
      <c r="T4" s="73">
        <v>639.54</v>
      </c>
      <c r="U4" s="130">
        <v>0</v>
      </c>
      <c r="V4" s="131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4600.1</v>
      </c>
      <c r="R5" s="75">
        <v>0</v>
      </c>
      <c r="S5" s="69">
        <v>0</v>
      </c>
      <c r="T5" s="76">
        <v>35.2</v>
      </c>
      <c r="U5" s="132">
        <v>0</v>
      </c>
      <c r="V5" s="133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4600.1</v>
      </c>
      <c r="R6" s="77">
        <v>0</v>
      </c>
      <c r="S6" s="78">
        <v>0</v>
      </c>
      <c r="T6" s="79">
        <v>0</v>
      </c>
      <c r="U6" s="134">
        <v>1</v>
      </c>
      <c r="V6" s="135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4600.1</v>
      </c>
      <c r="R7" s="77">
        <v>174.5</v>
      </c>
      <c r="S7" s="78">
        <v>0</v>
      </c>
      <c r="T7" s="79">
        <v>140</v>
      </c>
      <c r="U7" s="134">
        <v>0</v>
      </c>
      <c r="V7" s="135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4600.1</v>
      </c>
      <c r="R8" s="77">
        <v>0</v>
      </c>
      <c r="S8" s="78">
        <v>0</v>
      </c>
      <c r="T8" s="76">
        <v>120.9</v>
      </c>
      <c r="U8" s="132">
        <v>0</v>
      </c>
      <c r="V8" s="133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4600.1</v>
      </c>
      <c r="R9" s="77">
        <v>0</v>
      </c>
      <c r="S9" s="78">
        <v>0</v>
      </c>
      <c r="T9" s="76">
        <v>50.6</v>
      </c>
      <c r="U9" s="132">
        <v>0</v>
      </c>
      <c r="V9" s="133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4600.1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4600.1</v>
      </c>
      <c r="R11" s="75">
        <v>0</v>
      </c>
      <c r="S11" s="69">
        <v>0</v>
      </c>
      <c r="T11" s="76">
        <v>84.2</v>
      </c>
      <c r="U11" s="132">
        <v>0</v>
      </c>
      <c r="V11" s="133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4600.1</v>
      </c>
      <c r="R12" s="75">
        <v>0</v>
      </c>
      <c r="S12" s="69">
        <v>3.53</v>
      </c>
      <c r="T12" s="76">
        <v>4.9</v>
      </c>
      <c r="U12" s="132">
        <v>0</v>
      </c>
      <c r="V12" s="133"/>
      <c r="W12" s="74">
        <f t="shared" si="3"/>
        <v>8.43</v>
      </c>
    </row>
    <row r="13" spans="1:23" ht="12.75">
      <c r="A13" s="10">
        <v>42901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8200</v>
      </c>
      <c r="P13" s="3">
        <f t="shared" si="2"/>
        <v>0</v>
      </c>
      <c r="Q13" s="2">
        <v>4600.1</v>
      </c>
      <c r="R13" s="75"/>
      <c r="S13" s="69"/>
      <c r="T13" s="76"/>
      <c r="U13" s="132"/>
      <c r="V13" s="133"/>
      <c r="W13" s="74">
        <f t="shared" si="3"/>
        <v>0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4600.1</v>
      </c>
      <c r="R14" s="75"/>
      <c r="S14" s="69"/>
      <c r="T14" s="80"/>
      <c r="U14" s="132"/>
      <c r="V14" s="133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4600.1</v>
      </c>
      <c r="R15" s="75"/>
      <c r="S15" s="69"/>
      <c r="T15" s="80"/>
      <c r="U15" s="132"/>
      <c r="V15" s="133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4600.1</v>
      </c>
      <c r="R16" s="75"/>
      <c r="S16" s="69"/>
      <c r="T16" s="80"/>
      <c r="U16" s="132"/>
      <c r="V16" s="133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4600.1</v>
      </c>
      <c r="R17" s="75"/>
      <c r="S17" s="69"/>
      <c r="T17" s="80"/>
      <c r="U17" s="132"/>
      <c r="V17" s="133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4600.1</v>
      </c>
      <c r="R18" s="75"/>
      <c r="S18" s="69"/>
      <c r="T18" s="76"/>
      <c r="U18" s="132"/>
      <c r="V18" s="133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4600.1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4600.1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4600.1</v>
      </c>
      <c r="R21" s="81"/>
      <c r="S21" s="80"/>
      <c r="T21" s="76"/>
      <c r="U21" s="132"/>
      <c r="V21" s="133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4600.1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4600.1</v>
      </c>
      <c r="R23" s="81"/>
      <c r="S23" s="80"/>
      <c r="T23" s="76"/>
      <c r="U23" s="132"/>
      <c r="V23" s="133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27264.09</v>
      </c>
      <c r="C24" s="92">
        <f t="shared" si="4"/>
        <v>1837.9699999999998</v>
      </c>
      <c r="D24" s="115">
        <f t="shared" si="4"/>
        <v>328.55</v>
      </c>
      <c r="E24" s="115">
        <f t="shared" si="4"/>
        <v>1509.4199999999998</v>
      </c>
      <c r="F24" s="92">
        <f t="shared" si="4"/>
        <v>110.10000000000001</v>
      </c>
      <c r="G24" s="92">
        <f t="shared" si="4"/>
        <v>3687.2000000000003</v>
      </c>
      <c r="H24" s="92">
        <f t="shared" si="4"/>
        <v>3800.76</v>
      </c>
      <c r="I24" s="92">
        <f t="shared" si="4"/>
        <v>900.3300000000002</v>
      </c>
      <c r="J24" s="92">
        <f t="shared" si="4"/>
        <v>285.33000000000004</v>
      </c>
      <c r="K24" s="92">
        <f t="shared" si="4"/>
        <v>546</v>
      </c>
      <c r="L24" s="92">
        <f t="shared" si="4"/>
        <v>2874.5</v>
      </c>
      <c r="M24" s="91">
        <f t="shared" si="4"/>
        <v>95.03999999999932</v>
      </c>
      <c r="N24" s="91">
        <f t="shared" si="4"/>
        <v>41401.32000000001</v>
      </c>
      <c r="O24" s="91">
        <f t="shared" si="4"/>
        <v>109200</v>
      </c>
      <c r="P24" s="93">
        <f>N24/O24</f>
        <v>0.3791329670329671</v>
      </c>
      <c r="Q24" s="2"/>
      <c r="R24" s="82">
        <f>SUM(R4:R23)</f>
        <v>185.7</v>
      </c>
      <c r="S24" s="82">
        <f>SUM(S4:S23)</f>
        <v>3.53</v>
      </c>
      <c r="T24" s="82">
        <f>SUM(T4:T23)</f>
        <v>1075.3400000000001</v>
      </c>
      <c r="U24" s="138">
        <f>SUM(U4:U23)</f>
        <v>1</v>
      </c>
      <c r="V24" s="139"/>
      <c r="W24" s="82">
        <f>R24+S24+U24+T24+V24</f>
        <v>1265.5700000000002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33</v>
      </c>
      <c r="S27" s="136"/>
      <c r="T27" s="136"/>
      <c r="U27" s="136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29</v>
      </c>
      <c r="S28" s="140"/>
      <c r="T28" s="140"/>
      <c r="U28" s="14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>
        <v>42901</v>
      </c>
      <c r="S29" s="144">
        <v>8.4579</v>
      </c>
      <c r="T29" s="144"/>
      <c r="U29" s="14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/>
      <c r="S30" s="144"/>
      <c r="T30" s="144"/>
      <c r="U30" s="14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6" t="s">
        <v>30</v>
      </c>
      <c r="S37" s="136"/>
      <c r="T37" s="136"/>
      <c r="U37" s="136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 t="s">
        <v>31</v>
      </c>
      <c r="S38" s="137"/>
      <c r="T38" s="137"/>
      <c r="U38" s="137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>
        <v>42901</v>
      </c>
      <c r="S39" s="143">
        <v>41313.60219999994</v>
      </c>
      <c r="T39" s="143"/>
      <c r="U39" s="14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2"/>
      <c r="S40" s="143"/>
      <c r="T40" s="143"/>
      <c r="U40" s="14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102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103</v>
      </c>
      <c r="P27" s="163"/>
    </row>
    <row r="28" spans="1:16" ht="30.75" customHeight="1">
      <c r="A28" s="153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червень!S39</f>
        <v>41313.60219999994</v>
      </c>
      <c r="B29" s="49">
        <v>15630</v>
      </c>
      <c r="C29" s="49">
        <v>490.64</v>
      </c>
      <c r="D29" s="49">
        <v>9000</v>
      </c>
      <c r="E29" s="49">
        <v>3.63</v>
      </c>
      <c r="F29" s="49">
        <v>16200</v>
      </c>
      <c r="G29" s="49">
        <v>5660.76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6162.030000000001</v>
      </c>
      <c r="N29" s="51">
        <f>M29-L29</f>
        <v>-34673.97</v>
      </c>
      <c r="O29" s="164">
        <f>червень!S29</f>
        <v>8.4579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308895.7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75328.73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100325.77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10246.16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46833.06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15619.08000000011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573869.4900000001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3.63</v>
      </c>
    </row>
    <row r="60" spans="1:3" ht="12.75">
      <c r="A60" s="83" t="s">
        <v>55</v>
      </c>
      <c r="B60" s="9">
        <f>F29</f>
        <v>16200</v>
      </c>
      <c r="C60" s="9">
        <f>G29</f>
        <v>5660.76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2017-06-15T13:41:15Z</dcterms:modified>
  <cp:category/>
  <cp:version/>
  <cp:contentType/>
  <cp:contentStatus/>
</cp:coreProperties>
</file>